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3065" tabRatio="931" activeTab="3"/>
  </bookViews>
  <sheets>
    <sheet name="allegato_1)_dirig-pat_modif" sheetId="1" r:id="rId1"/>
    <sheet name="allegato_2)_dirig-comuni" sheetId="2" r:id="rId2"/>
    <sheet name="allegato_3)_dirig-APSP" sheetId="3" r:id="rId3"/>
    <sheet name="allegato_4)_segr_com_comunita" sheetId="4" r:id="rId4"/>
  </sheets>
  <definedNames/>
  <calcPr fullCalcOnLoad="1"/>
</workbook>
</file>

<file path=xl/sharedStrings.xml><?xml version="1.0" encoding="utf-8"?>
<sst xmlns="http://schemas.openxmlformats.org/spreadsheetml/2006/main" count="120" uniqueCount="58">
  <si>
    <t>a.l. EURO</t>
  </si>
  <si>
    <t>STIPENDIO TABELLARE</t>
  </si>
  <si>
    <t>DIRIGENTE GENERALE AD ES.</t>
  </si>
  <si>
    <t>DIRIGENTE</t>
  </si>
  <si>
    <t xml:space="preserve">ISPETTORE GENERALE AD ES. </t>
  </si>
  <si>
    <t>DIRETTORE DI DIVISIONE AD ES.</t>
  </si>
  <si>
    <t>QUALIFICA</t>
  </si>
  <si>
    <t>TRATTAMENTO ECONOMICO DIRIGENTI P.A.T.</t>
  </si>
  <si>
    <t>INCREM. STIPENDIO TABELLARE</t>
  </si>
  <si>
    <t>INDENNITA' INTEGRATIVA SPECIALE</t>
  </si>
  <si>
    <t>TRATTAMENTO ECONOMICO DIRIGENTI DEI COMUNI</t>
  </si>
  <si>
    <t>Indennità integrativa speciale</t>
  </si>
  <si>
    <t>QUALIFICA UNICA DIRIGENZIALE</t>
  </si>
  <si>
    <t>DIRIGENTE DI PRIMA FASCIA</t>
  </si>
  <si>
    <t xml:space="preserve">minimo </t>
  </si>
  <si>
    <t>massimo</t>
  </si>
  <si>
    <t>DIRIGENTE DI SECONDA FASCIA</t>
  </si>
  <si>
    <t>DIRIGENTI DI I - II - III - IV FASCIA</t>
  </si>
  <si>
    <t>TRATTAMENTO ECONOMICO SEGRETARI COMUNALI E COMPRENSORIALI</t>
  </si>
  <si>
    <t>RETRIBUZIONE DI POSIZIONE
dec. 01.01.2009</t>
  </si>
  <si>
    <t>III classe fino a 3.000 abitanti</t>
  </si>
  <si>
    <t>III classe con più di 3000 abitanti</t>
  </si>
  <si>
    <t>II classe fino a 10.000 abitanti</t>
  </si>
  <si>
    <t>II classe con più di 10.000 abitanti</t>
  </si>
  <si>
    <t>Comune di Rovereto</t>
  </si>
  <si>
    <t>Comuni di Trento</t>
  </si>
  <si>
    <t xml:space="preserve">ALLEGATO 2) </t>
  </si>
  <si>
    <t xml:space="preserve">ALLEGATO 1) </t>
  </si>
  <si>
    <t xml:space="preserve">ALLEGATO 4) </t>
  </si>
  <si>
    <t xml:space="preserve">ALLEGATO 3) </t>
  </si>
  <si>
    <t>LIMITI MINIMI E MASSIMI
RETRIBUZIONE DI POSIZIONE
dec. 1.1.2009</t>
  </si>
  <si>
    <t>BIENNIO ECONOMICO
2008 – 2009</t>
  </si>
  <si>
    <t>TRATTAMENTO ECONOMICO DIRIGENTI DELLE A.P.S.P.</t>
  </si>
  <si>
    <t>01.01.2016</t>
  </si>
  <si>
    <t>RETRIBUZIONE TABELLARE COMPLESSIVA
01.01.2016</t>
  </si>
  <si>
    <t>01.01.2017</t>
  </si>
  <si>
    <t>RETRIBUZIONE TABELLARE COMPLESSIVA
01.01.2017</t>
  </si>
  <si>
    <t>INCREMENTO MENSILE LORDO
dec. 01.01.2016</t>
  </si>
  <si>
    <t>INCREMENTO MENSILE LORDO
dec. 01.01.2017</t>
  </si>
  <si>
    <t>BIENNIO ECONOMICO 2016 – 2017</t>
  </si>
  <si>
    <t>BIENNIO ECONOMICO
2016 – 2017</t>
  </si>
  <si>
    <t>STIPENDIO TABELLARE
dec. 01.01.2016</t>
  </si>
  <si>
    <t>STIPENDIO TABELLARE
dec. 01.01.2017</t>
  </si>
  <si>
    <t>INDENNITA' DI VACANZA CONTRATTUALE
01.07.2010</t>
  </si>
  <si>
    <t>TOTALE
dec. 01.01.2017</t>
  </si>
  <si>
    <t>TOTALE
dec. 01.01.2016</t>
  </si>
  <si>
    <t>UNA TANTUM 2015</t>
  </si>
  <si>
    <t>m.l. EURO</t>
  </si>
  <si>
    <t>CLASSE
COMUNE
COMUNITA'</t>
  </si>
  <si>
    <t>Comunità con più di 10.000 abitanti</t>
  </si>
  <si>
    <t>Comunità fino a 10.000 abitanti</t>
  </si>
  <si>
    <t xml:space="preserve">IV classe con meno di due anni di servizio e vicesegretari di IV classe ad esaurimento </t>
  </si>
  <si>
    <t xml:space="preserve">IV classe vicesegretari di III classe ad esaurimento (si riferisce ad entram-be le ipotesi economi-che: meno o più di 3000 abitanti </t>
  </si>
  <si>
    <t>BIENNIO ECONOMICO 2016 - 2017</t>
  </si>
  <si>
    <t>Indennità di vacanza contrattuale
01.07.2010</t>
  </si>
  <si>
    <t>posizione funzionale</t>
  </si>
  <si>
    <t>dirigente generale</t>
  </si>
  <si>
    <t>dirigente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</si>
</sst>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.0000000000"/>
    <numFmt numFmtId="170" formatCode="0.0%"/>
    <numFmt numFmtId="171" formatCode="#,##0.0000000000"/>
    <numFmt numFmtId="172" formatCode="#,##0.000"/>
    <numFmt numFmtId="173" formatCode="#,##0.0000"/>
    <numFmt numFmtId="174" formatCode="#,##0.00000"/>
    <numFmt numFmtId="175" formatCode="#,##0.000000"/>
    <numFmt numFmtId="176" formatCode="0.0"/>
    <numFmt numFmtId="177" formatCode="&quot;(&quot;#,##0&quot;)&quot;"/>
    <numFmt numFmtId="178" formatCode="&quot;( &quot;#,##0&quot;)&quot;"/>
    <numFmt numFmtId="179" formatCode="_-* #,##0.00_-;\-* #,##0.00_-;_-* &quot;-&quot;_-;_-@_-"/>
    <numFmt numFmtId="180" formatCode="&quot;EURO   &quot;#,##0.00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0.00000000000"/>
    <numFmt numFmtId="185" formatCode="0.0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dd:mm:yyyy"/>
    <numFmt numFmtId="194" formatCode="dd\.mm\.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3" fontId="0" fillId="0" borderId="0" xfId="15" applyFont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43" fontId="6" fillId="0" borderId="11" xfId="15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3" fontId="7" fillId="0" borderId="15" xfId="15" applyFont="1" applyBorder="1" applyAlignment="1">
      <alignment horizontal="center" vertical="center" wrapText="1"/>
    </xf>
    <xf numFmtId="43" fontId="7" fillId="0" borderId="16" xfId="15" applyFont="1" applyBorder="1" applyAlignment="1">
      <alignment horizontal="center" vertical="center" wrapText="1"/>
    </xf>
    <xf numFmtId="43" fontId="6" fillId="0" borderId="17" xfId="15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3" fontId="6" fillId="0" borderId="19" xfId="15" applyFont="1" applyBorder="1" applyAlignment="1">
      <alignment horizontal="center" vertical="center" wrapText="1"/>
    </xf>
    <xf numFmtId="43" fontId="6" fillId="0" borderId="20" xfId="15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3" fontId="6" fillId="0" borderId="22" xfId="15" applyFont="1" applyBorder="1" applyAlignment="1">
      <alignment horizontal="center" vertical="center" wrapText="1"/>
    </xf>
    <xf numFmtId="43" fontId="6" fillId="0" borderId="23" xfId="15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3" fontId="7" fillId="0" borderId="26" xfId="15" applyFont="1" applyBorder="1" applyAlignment="1">
      <alignment horizontal="center" vertical="center" wrapText="1"/>
    </xf>
    <xf numFmtId="43" fontId="7" fillId="0" borderId="27" xfId="15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6" fillId="0" borderId="15" xfId="15" applyFont="1" applyFill="1" applyBorder="1" applyAlignment="1">
      <alignment horizontal="center" vertical="center" wrapText="1"/>
    </xf>
    <xf numFmtId="43" fontId="6" fillId="0" borderId="16" xfId="15" applyFont="1" applyFill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3" fontId="6" fillId="0" borderId="32" xfId="15" applyFont="1" applyFill="1" applyBorder="1" applyAlignment="1">
      <alignment horizontal="center" vertical="center" wrapText="1"/>
    </xf>
    <xf numFmtId="43" fontId="7" fillId="0" borderId="32" xfId="15" applyFont="1" applyBorder="1" applyAlignment="1">
      <alignment horizontal="center" vertical="center" wrapText="1"/>
    </xf>
    <xf numFmtId="43" fontId="6" fillId="0" borderId="9" xfId="15" applyFont="1" applyFill="1" applyBorder="1" applyAlignment="1">
      <alignment horizontal="center" vertical="center" wrapText="1"/>
    </xf>
    <xf numFmtId="43" fontId="6" fillId="0" borderId="5" xfId="15" applyFont="1" applyBorder="1" applyAlignment="1">
      <alignment horizontal="center" vertical="center" wrapText="1"/>
    </xf>
    <xf numFmtId="43" fontId="7" fillId="0" borderId="33" xfId="15" applyFont="1" applyBorder="1" applyAlignment="1">
      <alignment horizontal="center" vertical="center" wrapText="1"/>
    </xf>
    <xf numFmtId="43" fontId="6" fillId="0" borderId="3" xfId="15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43" fontId="7" fillId="2" borderId="32" xfId="15" applyFont="1" applyFill="1" applyBorder="1" applyAlignment="1">
      <alignment horizontal="center" vertical="center" wrapText="1"/>
    </xf>
    <xf numFmtId="43" fontId="7" fillId="2" borderId="15" xfId="15" applyFont="1" applyFill="1" applyBorder="1" applyAlignment="1">
      <alignment horizontal="center" vertical="center" wrapText="1"/>
    </xf>
    <xf numFmtId="43" fontId="7" fillId="2" borderId="16" xfId="15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37" xfId="15" applyNumberFormat="1" applyFont="1" applyBorder="1" applyAlignment="1">
      <alignment horizontal="center" vertical="center" wrapText="1"/>
    </xf>
    <xf numFmtId="4" fontId="6" fillId="0" borderId="37" xfId="15" applyNumberFormat="1" applyFont="1" applyFill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0" borderId="36" xfId="15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22" xfId="15" applyNumberFormat="1" applyFont="1" applyBorder="1" applyAlignment="1">
      <alignment horizontal="center" vertical="center" wrapText="1"/>
    </xf>
    <xf numFmtId="4" fontId="6" fillId="0" borderId="22" xfId="15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39" xfId="15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3" fontId="6" fillId="0" borderId="11" xfId="15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42" xfId="15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3" fontId="6" fillId="0" borderId="44" xfId="15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 wrapText="1"/>
    </xf>
    <xf numFmtId="4" fontId="7" fillId="0" borderId="46" xfId="15" applyNumberFormat="1" applyFont="1" applyBorder="1" applyAlignment="1">
      <alignment horizontal="center" vertical="center" wrapText="1"/>
    </xf>
    <xf numFmtId="43" fontId="6" fillId="0" borderId="28" xfId="15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4" fontId="6" fillId="0" borderId="48" xfId="0" applyNumberFormat="1" applyFont="1" applyBorder="1" applyAlignment="1">
      <alignment horizontal="right" vertical="center" wrapText="1"/>
    </xf>
    <xf numFmtId="194" fontId="7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3" fontId="10" fillId="0" borderId="30" xfId="15" applyFont="1" applyBorder="1" applyAlignment="1">
      <alignment horizontal="left" vertical="center" wrapText="1" indent="1"/>
    </xf>
    <xf numFmtId="43" fontId="10" fillId="0" borderId="54" xfId="15" applyFont="1" applyBorder="1" applyAlignment="1">
      <alignment horizontal="left" vertical="center" wrapText="1" indent="1"/>
    </xf>
    <xf numFmtId="43" fontId="10" fillId="0" borderId="55" xfId="15" applyFont="1" applyBorder="1" applyAlignment="1">
      <alignment horizontal="left" vertical="center" wrapText="1" indent="1"/>
    </xf>
    <xf numFmtId="43" fontId="10" fillId="0" borderId="31" xfId="15" applyFont="1" applyBorder="1" applyAlignment="1">
      <alignment horizontal="left" vertical="center" wrapText="1" indent="1"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" fontId="7" fillId="2" borderId="58" xfId="0" applyNumberFormat="1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4" fontId="7" fillId="2" borderId="58" xfId="15" applyNumberFormat="1" applyFont="1" applyFill="1" applyBorder="1" applyAlignment="1">
      <alignment horizontal="center" vertical="center" wrapText="1"/>
    </xf>
    <xf numFmtId="4" fontId="7" fillId="2" borderId="26" xfId="15" applyNumberFormat="1" applyFont="1" applyFill="1" applyBorder="1" applyAlignment="1">
      <alignment horizontal="center" vertical="center" wrapText="1"/>
    </xf>
    <xf numFmtId="4" fontId="7" fillId="2" borderId="59" xfId="15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justify" vertical="center" wrapText="1"/>
    </xf>
    <xf numFmtId="43" fontId="10" fillId="0" borderId="60" xfId="15" applyFont="1" applyBorder="1" applyAlignment="1">
      <alignment horizontal="right" vertical="center" wrapText="1"/>
    </xf>
    <xf numFmtId="43" fontId="10" fillId="0" borderId="1" xfId="15" applyFont="1" applyBorder="1" applyAlignment="1">
      <alignment horizontal="right" vertical="center" wrapText="1"/>
    </xf>
    <xf numFmtId="43" fontId="10" fillId="0" borderId="2" xfId="15" applyFont="1" applyBorder="1" applyAlignment="1">
      <alignment horizontal="right" vertical="center" wrapText="1"/>
    </xf>
    <xf numFmtId="43" fontId="10" fillId="0" borderId="43" xfId="15" applyFont="1" applyBorder="1" applyAlignment="1">
      <alignment horizontal="right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56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3" fontId="9" fillId="2" borderId="57" xfId="15" applyFont="1" applyFill="1" applyBorder="1" applyAlignment="1">
      <alignment horizontal="right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43" fontId="6" fillId="0" borderId="69" xfId="15" applyFont="1" applyBorder="1" applyAlignment="1">
      <alignment horizontal="center" vertical="center" wrapText="1"/>
    </xf>
    <xf numFmtId="43" fontId="6" fillId="0" borderId="28" xfId="15" applyFont="1" applyBorder="1" applyAlignment="1">
      <alignment horizontal="center" vertical="center" wrapText="1"/>
    </xf>
    <xf numFmtId="43" fontId="9" fillId="2" borderId="70" xfId="15" applyFont="1" applyFill="1" applyBorder="1" applyAlignment="1">
      <alignment horizontal="right" vertical="center" wrapText="1"/>
    </xf>
    <xf numFmtId="43" fontId="9" fillId="2" borderId="56" xfId="15" applyFont="1" applyFill="1" applyBorder="1" applyAlignment="1">
      <alignment horizontal="righ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43" fontId="6" fillId="0" borderId="38" xfId="15" applyFont="1" applyBorder="1" applyAlignment="1">
      <alignment horizontal="center" vertical="center" wrapText="1"/>
    </xf>
    <xf numFmtId="43" fontId="6" fillId="0" borderId="71" xfId="15" applyFont="1" applyBorder="1" applyAlignment="1">
      <alignment horizontal="center" vertical="center" wrapText="1"/>
    </xf>
    <xf numFmtId="43" fontId="6" fillId="0" borderId="36" xfId="15" applyFont="1" applyFill="1" applyBorder="1" applyAlignment="1">
      <alignment horizontal="right" vertical="center" wrapText="1"/>
    </xf>
    <xf numFmtId="43" fontId="6" fillId="0" borderId="1" xfId="15" applyFont="1" applyFill="1" applyBorder="1" applyAlignment="1">
      <alignment horizontal="right" vertical="center" wrapText="1"/>
    </xf>
    <xf numFmtId="43" fontId="6" fillId="0" borderId="72" xfId="15" applyFont="1" applyFill="1" applyBorder="1" applyAlignment="1">
      <alignment horizontal="right" vertical="center" wrapText="1"/>
    </xf>
    <xf numFmtId="43" fontId="6" fillId="0" borderId="43" xfId="15" applyFont="1" applyFill="1" applyBorder="1" applyAlignment="1">
      <alignment horizontal="right" vertical="center" wrapText="1"/>
    </xf>
    <xf numFmtId="0" fontId="9" fillId="2" borderId="52" xfId="0" applyFont="1" applyFill="1" applyBorder="1" applyAlignment="1">
      <alignment horizontal="center" vertical="center" wrapText="1"/>
    </xf>
    <xf numFmtId="43" fontId="9" fillId="2" borderId="53" xfId="15" applyFont="1" applyFill="1" applyBorder="1" applyAlignment="1">
      <alignment horizontal="right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43" fontId="9" fillId="2" borderId="58" xfId="15" applyFont="1" applyFill="1" applyBorder="1" applyAlignment="1">
      <alignment horizontal="center" vertical="center" wrapText="1"/>
    </xf>
    <xf numFmtId="43" fontId="9" fillId="2" borderId="68" xfId="15" applyFont="1" applyFill="1" applyBorder="1" applyAlignment="1">
      <alignment horizontal="center" vertical="center" wrapText="1"/>
    </xf>
    <xf numFmtId="43" fontId="9" fillId="2" borderId="77" xfId="15" applyFont="1" applyFill="1" applyBorder="1" applyAlignment="1">
      <alignment horizontal="center" vertical="center" wrapText="1"/>
    </xf>
    <xf numFmtId="43" fontId="9" fillId="2" borderId="59" xfId="15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" fontId="6" fillId="0" borderId="79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80" xfId="0" applyNumberFormat="1" applyFont="1" applyBorder="1" applyAlignment="1">
      <alignment horizontal="center" vertical="center" wrapText="1"/>
    </xf>
    <xf numFmtId="4" fontId="6" fillId="0" borderId="81" xfId="0" applyNumberFormat="1" applyFont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2" borderId="77" xfId="0" applyNumberFormat="1" applyFont="1" applyFill="1" applyBorder="1" applyAlignment="1">
      <alignment horizontal="center" vertical="center" wrapText="1"/>
    </xf>
    <xf numFmtId="4" fontId="6" fillId="2" borderId="59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3" fontId="0" fillId="0" borderId="0" xfId="15" applyFont="1" applyFill="1" applyAlignment="1">
      <alignment vertical="center" wrapText="1"/>
    </xf>
    <xf numFmtId="43" fontId="0" fillId="0" borderId="0" xfId="0" applyNumberFormat="1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75" zoomScaleNormal="75" workbookViewId="0" topLeftCell="A1">
      <selection activeCell="C40" sqref="C40"/>
    </sheetView>
  </sheetViews>
  <sheetFormatPr defaultColWidth="9.140625" defaultRowHeight="12.75"/>
  <cols>
    <col min="1" max="1" width="42.28125" style="1" customWidth="1"/>
    <col min="2" max="2" width="14.140625" style="192" customWidth="1"/>
    <col min="3" max="3" width="19.7109375" style="1" customWidth="1"/>
    <col min="4" max="4" width="14.00390625" style="1" customWidth="1"/>
    <col min="5" max="5" width="13.421875" style="1" customWidth="1"/>
    <col min="6" max="6" width="14.00390625" style="1" customWidth="1"/>
    <col min="7" max="7" width="21.7109375" style="1" customWidth="1"/>
    <col min="8" max="8" width="22.00390625" style="1" customWidth="1"/>
    <col min="9" max="9" width="16.28125" style="1" customWidth="1"/>
    <col min="10" max="11" width="13.8515625" style="1" customWidth="1"/>
    <col min="12" max="12" width="24.00390625" style="1" customWidth="1"/>
    <col min="13" max="13" width="11.140625" style="1" bestFit="1" customWidth="1"/>
    <col min="14" max="16384" width="9.140625" style="1" customWidth="1"/>
  </cols>
  <sheetData>
    <row r="1" spans="1:12" ht="42.75" customHeight="1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50.25" customHeight="1">
      <c r="A2" s="131" t="s">
        <v>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ht="34.5" customHeight="1" thickBot="1">
      <c r="G3" s="63"/>
    </row>
    <row r="4" spans="1:12" ht="52.5" customHeight="1">
      <c r="A4" s="193" t="s">
        <v>53</v>
      </c>
      <c r="B4" s="194"/>
      <c r="C4" s="132" t="s">
        <v>46</v>
      </c>
      <c r="D4" s="123" t="s">
        <v>33</v>
      </c>
      <c r="E4" s="124"/>
      <c r="F4" s="124"/>
      <c r="G4" s="125"/>
      <c r="H4" s="126" t="s">
        <v>34</v>
      </c>
      <c r="I4" s="124" t="s">
        <v>35</v>
      </c>
      <c r="J4" s="124"/>
      <c r="K4" s="124"/>
      <c r="L4" s="126" t="s">
        <v>36</v>
      </c>
    </row>
    <row r="5" spans="1:12" ht="66" customHeight="1">
      <c r="A5" s="129" t="s">
        <v>6</v>
      </c>
      <c r="B5" s="195" t="s">
        <v>55</v>
      </c>
      <c r="C5" s="133"/>
      <c r="D5" s="3" t="s">
        <v>1</v>
      </c>
      <c r="E5" s="4" t="s">
        <v>8</v>
      </c>
      <c r="F5" s="7" t="s">
        <v>9</v>
      </c>
      <c r="G5" s="61" t="s">
        <v>43</v>
      </c>
      <c r="H5" s="127"/>
      <c r="I5" s="15" t="s">
        <v>1</v>
      </c>
      <c r="J5" s="11" t="s">
        <v>8</v>
      </c>
      <c r="K5" s="3" t="s">
        <v>9</v>
      </c>
      <c r="L5" s="127"/>
    </row>
    <row r="6" spans="1:12" ht="27" customHeight="1">
      <c r="A6" s="130"/>
      <c r="B6" s="196"/>
      <c r="C6" s="134"/>
      <c r="D6" s="2" t="s">
        <v>0</v>
      </c>
      <c r="E6" s="5" t="s">
        <v>0</v>
      </c>
      <c r="F6" s="8" t="s">
        <v>0</v>
      </c>
      <c r="G6" s="62" t="s">
        <v>0</v>
      </c>
      <c r="H6" s="77" t="s">
        <v>0</v>
      </c>
      <c r="I6" s="12" t="s">
        <v>0</v>
      </c>
      <c r="J6" s="12" t="s">
        <v>0</v>
      </c>
      <c r="K6" s="12" t="s">
        <v>0</v>
      </c>
      <c r="L6" s="77" t="s">
        <v>0</v>
      </c>
    </row>
    <row r="7" spans="1:12" ht="34.5" customHeight="1">
      <c r="A7" s="102" t="s">
        <v>2</v>
      </c>
      <c r="B7" s="197"/>
      <c r="C7" s="104">
        <v>214.36</v>
      </c>
      <c r="D7" s="198">
        <v>49528.65</v>
      </c>
      <c r="E7" s="199">
        <v>14570.56</v>
      </c>
      <c r="F7" s="65">
        <v>8040.83</v>
      </c>
      <c r="G7" s="66">
        <v>531.96</v>
      </c>
      <c r="H7" s="78">
        <f>SUM(D7:G7)</f>
        <v>72672</v>
      </c>
      <c r="I7" s="200">
        <v>50815.93</v>
      </c>
      <c r="J7" s="200">
        <v>14751.24</v>
      </c>
      <c r="K7" s="68">
        <v>8040.83</v>
      </c>
      <c r="L7" s="78">
        <f>SUM(I7:K7)</f>
        <v>73608</v>
      </c>
    </row>
    <row r="8" spans="1:12" ht="34.5" customHeight="1">
      <c r="A8" s="103" t="s">
        <v>3</v>
      </c>
      <c r="B8" s="201" t="s">
        <v>56</v>
      </c>
      <c r="C8" s="105">
        <v>214.36</v>
      </c>
      <c r="D8" s="202">
        <v>39172.01</v>
      </c>
      <c r="E8" s="203">
        <v>25396.8</v>
      </c>
      <c r="F8" s="70">
        <v>7571.23</v>
      </c>
      <c r="G8" s="71">
        <v>531.96</v>
      </c>
      <c r="H8" s="79">
        <f>SUM(D8:G8)</f>
        <v>72672</v>
      </c>
      <c r="I8" s="204">
        <v>40128.77</v>
      </c>
      <c r="J8" s="204">
        <v>25908</v>
      </c>
      <c r="K8" s="73">
        <v>7571.23</v>
      </c>
      <c r="L8" s="79">
        <f>SUM(I8:K8)</f>
        <v>73607.99999999999</v>
      </c>
    </row>
    <row r="9" spans="1:12" ht="34.5" customHeight="1">
      <c r="A9" s="103" t="s">
        <v>3</v>
      </c>
      <c r="B9" s="197" t="s">
        <v>57</v>
      </c>
      <c r="C9" s="106">
        <v>138.91</v>
      </c>
      <c r="D9" s="64">
        <v>39172.01</v>
      </c>
      <c r="E9" s="28">
        <v>0</v>
      </c>
      <c r="F9" s="74">
        <v>7571.23</v>
      </c>
      <c r="G9" s="75">
        <v>344.76</v>
      </c>
      <c r="H9" s="80">
        <f>SUM(D9:G9)</f>
        <v>47088.00000000001</v>
      </c>
      <c r="I9" s="67">
        <v>40128.77</v>
      </c>
      <c r="J9" s="76">
        <v>0</v>
      </c>
      <c r="K9" s="69">
        <v>7571.23</v>
      </c>
      <c r="L9" s="80">
        <f>SUM(I9:K9)</f>
        <v>47700</v>
      </c>
    </row>
    <row r="10" spans="1:12" ht="34.5" customHeight="1">
      <c r="A10" s="103" t="s">
        <v>4</v>
      </c>
      <c r="B10" s="201"/>
      <c r="C10" s="107">
        <v>132.97</v>
      </c>
      <c r="D10" s="69">
        <v>37223.73</v>
      </c>
      <c r="E10" s="28">
        <v>0</v>
      </c>
      <c r="F10" s="74">
        <v>7518.27</v>
      </c>
      <c r="G10" s="75">
        <v>330</v>
      </c>
      <c r="H10" s="80">
        <f>SUM(D10:G10)</f>
        <v>45072</v>
      </c>
      <c r="I10" s="72">
        <v>38141.73</v>
      </c>
      <c r="J10" s="76">
        <v>0</v>
      </c>
      <c r="K10" s="69">
        <v>7518.27</v>
      </c>
      <c r="L10" s="80">
        <f>SUM(I10:K10)</f>
        <v>45660</v>
      </c>
    </row>
    <row r="11" spans="1:12" ht="34.5" customHeight="1" thickBot="1">
      <c r="A11" s="101" t="s">
        <v>5</v>
      </c>
      <c r="B11" s="205"/>
      <c r="C11" s="108">
        <v>120.82</v>
      </c>
      <c r="D11" s="81">
        <v>33316.36</v>
      </c>
      <c r="E11" s="82">
        <v>0</v>
      </c>
      <c r="F11" s="83">
        <v>7339.88</v>
      </c>
      <c r="G11" s="84">
        <v>299.76</v>
      </c>
      <c r="H11" s="85">
        <f>SUM(D11:G11)</f>
        <v>40956</v>
      </c>
      <c r="I11" s="40">
        <v>34144.12</v>
      </c>
      <c r="J11" s="86">
        <v>0</v>
      </c>
      <c r="K11" s="81">
        <v>7339.88</v>
      </c>
      <c r="L11" s="85">
        <f>SUM(I11:K11)</f>
        <v>41484</v>
      </c>
    </row>
    <row r="14" spans="4:13" ht="12.75">
      <c r="D14" s="63"/>
      <c r="E14" s="63"/>
      <c r="F14" s="63"/>
      <c r="G14" s="63"/>
      <c r="H14" s="63"/>
      <c r="I14" s="206"/>
      <c r="J14" s="63"/>
      <c r="K14" s="63"/>
      <c r="L14" s="63"/>
      <c r="M14" s="63"/>
    </row>
    <row r="15" spans="4:13" ht="12.75">
      <c r="D15" s="207"/>
      <c r="E15" s="207"/>
      <c r="F15" s="207"/>
      <c r="G15" s="207"/>
      <c r="H15" s="207"/>
      <c r="I15" s="207"/>
      <c r="J15" s="207"/>
      <c r="K15" s="207"/>
      <c r="L15" s="207"/>
      <c r="M15" s="207"/>
    </row>
    <row r="16" spans="4:13" ht="12.75">
      <c r="D16" s="207"/>
      <c r="E16" s="207"/>
      <c r="F16" s="207"/>
      <c r="G16" s="207"/>
      <c r="H16" s="207"/>
      <c r="I16" s="207"/>
      <c r="J16" s="207"/>
      <c r="K16" s="207"/>
      <c r="L16" s="207"/>
      <c r="M16" s="207"/>
    </row>
    <row r="17" spans="4:13" ht="12.75">
      <c r="D17" s="63"/>
      <c r="E17" s="63"/>
      <c r="F17" s="63"/>
      <c r="G17" s="63"/>
      <c r="H17" s="63"/>
      <c r="I17" s="208"/>
      <c r="J17" s="63"/>
      <c r="K17" s="63"/>
      <c r="L17" s="63"/>
      <c r="M17" s="63"/>
    </row>
    <row r="18" spans="4:13" ht="12.75"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23" spans="9:12" ht="12.75">
      <c r="I23" s="9"/>
      <c r="J23" s="9"/>
      <c r="K23" s="9"/>
      <c r="L23" s="9"/>
    </row>
  </sheetData>
  <mergeCells count="10">
    <mergeCell ref="A1:L1"/>
    <mergeCell ref="A2:L2"/>
    <mergeCell ref="A4:B4"/>
    <mergeCell ref="I4:K4"/>
    <mergeCell ref="L4:L5"/>
    <mergeCell ref="B5:B6"/>
    <mergeCell ref="C4:C6"/>
    <mergeCell ref="D4:G4"/>
    <mergeCell ref="A5:A6"/>
    <mergeCell ref="H4:H5"/>
  </mergeCells>
  <printOptions horizontalCentered="1"/>
  <pageMargins left="0.67" right="0.65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5" zoomScaleNormal="75" workbookViewId="0" topLeftCell="A1">
      <selection activeCell="D37" sqref="D37"/>
    </sheetView>
  </sheetViews>
  <sheetFormatPr defaultColWidth="9.140625" defaultRowHeight="12.75"/>
  <cols>
    <col min="1" max="1" width="39.421875" style="1" customWidth="1"/>
    <col min="2" max="2" width="22.7109375" style="1" customWidth="1"/>
    <col min="3" max="3" width="22.421875" style="1" hidden="1" customWidth="1"/>
    <col min="4" max="4" width="21.7109375" style="1" customWidth="1"/>
    <col min="5" max="5" width="17.28125" style="1" customWidth="1"/>
    <col min="6" max="6" width="20.421875" style="1" customWidth="1"/>
    <col min="7" max="7" width="18.421875" style="1" customWidth="1"/>
    <col min="8" max="8" width="15.421875" style="1" customWidth="1"/>
    <col min="9" max="9" width="20.421875" style="1" hidden="1" customWidth="1"/>
    <col min="10" max="10" width="23.7109375" style="1" customWidth="1"/>
    <col min="11" max="11" width="17.7109375" style="1" customWidth="1"/>
    <col min="12" max="12" width="18.8515625" style="1" customWidth="1"/>
    <col min="13" max="13" width="13.7109375" style="1" customWidth="1"/>
    <col min="14" max="16384" width="9.140625" style="1" customWidth="1"/>
  </cols>
  <sheetData>
    <row r="1" spans="1:13" ht="20.25">
      <c r="A1" s="128" t="s">
        <v>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39" customHeight="1">
      <c r="A2" s="131" t="s">
        <v>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2" ht="28.5" customHeight="1" thickBot="1">
      <c r="A3" s="10"/>
      <c r="B3" s="10"/>
    </row>
    <row r="4" spans="1:13" ht="28.5" customHeight="1">
      <c r="A4" s="139" t="s">
        <v>40</v>
      </c>
      <c r="B4" s="161" t="s">
        <v>46</v>
      </c>
      <c r="C4" s="149" t="s">
        <v>37</v>
      </c>
      <c r="D4" s="19">
        <v>42370</v>
      </c>
      <c r="E4" s="118" t="s">
        <v>11</v>
      </c>
      <c r="F4" s="151" t="s">
        <v>54</v>
      </c>
      <c r="G4" s="154" t="s">
        <v>30</v>
      </c>
      <c r="H4" s="155"/>
      <c r="I4" s="149" t="s">
        <v>38</v>
      </c>
      <c r="J4" s="19">
        <v>42736</v>
      </c>
      <c r="K4" s="118" t="s">
        <v>11</v>
      </c>
      <c r="L4" s="154" t="s">
        <v>30</v>
      </c>
      <c r="M4" s="155"/>
    </row>
    <row r="5" spans="1:13" ht="31.5" customHeight="1">
      <c r="A5" s="140"/>
      <c r="B5" s="162"/>
      <c r="C5" s="121"/>
      <c r="D5" s="141" t="s">
        <v>1</v>
      </c>
      <c r="E5" s="119"/>
      <c r="F5" s="152"/>
      <c r="G5" s="156"/>
      <c r="H5" s="157"/>
      <c r="I5" s="121"/>
      <c r="J5" s="141" t="s">
        <v>1</v>
      </c>
      <c r="K5" s="119"/>
      <c r="L5" s="156"/>
      <c r="M5" s="157"/>
    </row>
    <row r="6" spans="1:13" ht="25.5" customHeight="1">
      <c r="A6" s="109" t="s">
        <v>12</v>
      </c>
      <c r="B6" s="163"/>
      <c r="C6" s="122"/>
      <c r="D6" s="142"/>
      <c r="E6" s="142"/>
      <c r="F6" s="153"/>
      <c r="G6" s="158" t="s">
        <v>0</v>
      </c>
      <c r="H6" s="159"/>
      <c r="I6" s="122"/>
      <c r="J6" s="142"/>
      <c r="K6" s="142"/>
      <c r="L6" s="158" t="s">
        <v>0</v>
      </c>
      <c r="M6" s="159"/>
    </row>
    <row r="7" spans="1:13" ht="30" customHeight="1">
      <c r="A7" s="168" t="s">
        <v>13</v>
      </c>
      <c r="B7" s="164">
        <v>105.4008</v>
      </c>
      <c r="C7" s="120">
        <v>49.772600000000004</v>
      </c>
      <c r="D7" s="143">
        <v>28543.6612</v>
      </c>
      <c r="E7" s="143">
        <v>6925.61</v>
      </c>
      <c r="F7" s="145">
        <v>261.6</v>
      </c>
      <c r="G7" s="110">
        <v>5309</v>
      </c>
      <c r="H7" s="96" t="s">
        <v>14</v>
      </c>
      <c r="I7" s="120">
        <v>88.48104380000001</v>
      </c>
      <c r="J7" s="143">
        <v>29269.7625256</v>
      </c>
      <c r="K7" s="143">
        <v>6925.61</v>
      </c>
      <c r="L7" s="110">
        <v>5309</v>
      </c>
      <c r="M7" s="96" t="s">
        <v>14</v>
      </c>
    </row>
    <row r="8" spans="1:13" ht="30" customHeight="1">
      <c r="A8" s="130"/>
      <c r="B8" s="165"/>
      <c r="C8" s="150"/>
      <c r="D8" s="144"/>
      <c r="E8" s="144"/>
      <c r="F8" s="146"/>
      <c r="G8" s="111">
        <v>27946</v>
      </c>
      <c r="H8" s="97" t="s">
        <v>15</v>
      </c>
      <c r="I8" s="150"/>
      <c r="J8" s="144"/>
      <c r="K8" s="144"/>
      <c r="L8" s="111">
        <v>27946</v>
      </c>
      <c r="M8" s="97" t="s">
        <v>15</v>
      </c>
    </row>
    <row r="9" spans="1:13" ht="29.25" customHeight="1">
      <c r="A9" s="129" t="s">
        <v>16</v>
      </c>
      <c r="B9" s="166">
        <v>138.91428000000002</v>
      </c>
      <c r="C9" s="137">
        <v>65.59841000000002</v>
      </c>
      <c r="D9" s="135">
        <v>39175.950919999996</v>
      </c>
      <c r="E9" s="135">
        <v>7571.23</v>
      </c>
      <c r="F9" s="147">
        <v>344.76</v>
      </c>
      <c r="G9" s="112">
        <v>5522</v>
      </c>
      <c r="H9" s="98" t="s">
        <v>14</v>
      </c>
      <c r="I9" s="137">
        <v>116.61467933000003</v>
      </c>
      <c r="J9" s="135">
        <v>40132.90615196</v>
      </c>
      <c r="K9" s="135">
        <v>7571.23</v>
      </c>
      <c r="L9" s="112">
        <v>5522</v>
      </c>
      <c r="M9" s="98" t="s">
        <v>14</v>
      </c>
    </row>
    <row r="10" spans="1:13" ht="38.25" customHeight="1" thickBot="1">
      <c r="A10" s="160"/>
      <c r="B10" s="167"/>
      <c r="C10" s="138"/>
      <c r="D10" s="136"/>
      <c r="E10" s="136"/>
      <c r="F10" s="148"/>
      <c r="G10" s="113">
        <v>38388</v>
      </c>
      <c r="H10" s="99" t="s">
        <v>15</v>
      </c>
      <c r="I10" s="138"/>
      <c r="J10" s="136"/>
      <c r="K10" s="136"/>
      <c r="L10" s="113">
        <v>38388</v>
      </c>
      <c r="M10" s="99" t="s">
        <v>15</v>
      </c>
    </row>
    <row r="17" ht="12.75">
      <c r="F17" s="9"/>
    </row>
    <row r="21" ht="12.75">
      <c r="F21" s="9"/>
    </row>
  </sheetData>
  <mergeCells count="33">
    <mergeCell ref="F4:F6"/>
    <mergeCell ref="A2:M2"/>
    <mergeCell ref="A1:M1"/>
    <mergeCell ref="L4:M5"/>
    <mergeCell ref="L6:M6"/>
    <mergeCell ref="K4:K6"/>
    <mergeCell ref="J5:J6"/>
    <mergeCell ref="G4:H5"/>
    <mergeCell ref="G6:H6"/>
    <mergeCell ref="B4:B6"/>
    <mergeCell ref="F7:F8"/>
    <mergeCell ref="F9:F10"/>
    <mergeCell ref="C4:C6"/>
    <mergeCell ref="I4:I6"/>
    <mergeCell ref="E4:E6"/>
    <mergeCell ref="C7:C8"/>
    <mergeCell ref="D7:D8"/>
    <mergeCell ref="E7:E8"/>
    <mergeCell ref="I7:I8"/>
    <mergeCell ref="I9:I10"/>
    <mergeCell ref="J7:J8"/>
    <mergeCell ref="K7:K8"/>
    <mergeCell ref="K9:K10"/>
    <mergeCell ref="J9:J10"/>
    <mergeCell ref="E9:E10"/>
    <mergeCell ref="D9:D10"/>
    <mergeCell ref="C9:C10"/>
    <mergeCell ref="A4:A5"/>
    <mergeCell ref="D5:D6"/>
    <mergeCell ref="A9:A10"/>
    <mergeCell ref="B7:B8"/>
    <mergeCell ref="B9:B10"/>
    <mergeCell ref="A7:A8"/>
  </mergeCells>
  <printOptions/>
  <pageMargins left="0.6" right="0.43" top="0.68" bottom="0.34" header="0.18" footer="0.17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1" max="1" width="38.421875" style="1" customWidth="1"/>
    <col min="2" max="2" width="24.421875" style="1" customWidth="1"/>
    <col min="3" max="3" width="23.00390625" style="1" customWidth="1"/>
    <col min="4" max="4" width="19.421875" style="1" customWidth="1"/>
    <col min="5" max="5" width="18.7109375" style="1" customWidth="1"/>
    <col min="6" max="6" width="17.140625" style="1" customWidth="1"/>
    <col min="7" max="7" width="17.00390625" style="1" customWidth="1"/>
    <col min="8" max="8" width="21.00390625" style="1" customWidth="1"/>
    <col min="9" max="9" width="20.140625" style="1" customWidth="1"/>
    <col min="10" max="10" width="16.00390625" style="1" customWidth="1"/>
    <col min="11" max="11" width="16.28125" style="1" customWidth="1"/>
    <col min="12" max="12" width="16.8515625" style="1" customWidth="1"/>
    <col min="13" max="16384" width="9.140625" style="1" customWidth="1"/>
  </cols>
  <sheetData>
    <row r="1" spans="1:12" ht="31.5" customHeigh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6"/>
    </row>
    <row r="2" spans="1:12" ht="63" customHeight="1" thickBot="1">
      <c r="A2" s="183" t="s">
        <v>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57"/>
    </row>
    <row r="3" spans="1:11" ht="42" customHeight="1">
      <c r="A3" s="139" t="s">
        <v>31</v>
      </c>
      <c r="B3" s="161" t="s">
        <v>46</v>
      </c>
      <c r="C3" s="89">
        <v>42370</v>
      </c>
      <c r="D3" s="184" t="s">
        <v>11</v>
      </c>
      <c r="E3" s="186" t="s">
        <v>54</v>
      </c>
      <c r="F3" s="169" t="s">
        <v>30</v>
      </c>
      <c r="G3" s="170"/>
      <c r="H3" s="19">
        <v>42736</v>
      </c>
      <c r="I3" s="184" t="s">
        <v>11</v>
      </c>
      <c r="J3" s="169" t="s">
        <v>30</v>
      </c>
      <c r="K3" s="170"/>
    </row>
    <row r="4" spans="1:11" ht="45.75" customHeight="1">
      <c r="A4" s="140"/>
      <c r="B4" s="162"/>
      <c r="C4" s="90" t="s">
        <v>1</v>
      </c>
      <c r="D4" s="185"/>
      <c r="E4" s="187"/>
      <c r="F4" s="171"/>
      <c r="G4" s="172"/>
      <c r="H4" s="41" t="s">
        <v>1</v>
      </c>
      <c r="I4" s="185"/>
      <c r="J4" s="171"/>
      <c r="K4" s="172"/>
    </row>
    <row r="5" spans="1:11" ht="34.5" customHeight="1">
      <c r="A5" s="100" t="s">
        <v>12</v>
      </c>
      <c r="B5" s="163"/>
      <c r="C5" s="91" t="s">
        <v>0</v>
      </c>
      <c r="D5" s="43" t="s">
        <v>0</v>
      </c>
      <c r="E5" s="42" t="s">
        <v>0</v>
      </c>
      <c r="F5" s="181" t="s">
        <v>0</v>
      </c>
      <c r="G5" s="182"/>
      <c r="H5" s="42" t="s">
        <v>0</v>
      </c>
      <c r="I5" s="43" t="s">
        <v>0</v>
      </c>
      <c r="J5" s="181" t="s">
        <v>0</v>
      </c>
      <c r="K5" s="182"/>
    </row>
    <row r="6" spans="1:11" ht="49.5" customHeight="1">
      <c r="A6" s="168" t="s">
        <v>17</v>
      </c>
      <c r="B6" s="179">
        <v>138.91</v>
      </c>
      <c r="C6" s="175">
        <v>39172.01</v>
      </c>
      <c r="D6" s="173">
        <v>7571.23</v>
      </c>
      <c r="E6" s="177">
        <v>344.76</v>
      </c>
      <c r="F6" s="87">
        <v>3153</v>
      </c>
      <c r="G6" s="44" t="s">
        <v>14</v>
      </c>
      <c r="H6" s="177">
        <v>40128.77</v>
      </c>
      <c r="I6" s="173">
        <v>7571.23</v>
      </c>
      <c r="J6" s="87">
        <v>3153</v>
      </c>
      <c r="K6" s="44" t="s">
        <v>14</v>
      </c>
    </row>
    <row r="7" spans="1:11" ht="54.75" customHeight="1" thickBot="1">
      <c r="A7" s="160"/>
      <c r="B7" s="180"/>
      <c r="C7" s="176"/>
      <c r="D7" s="174"/>
      <c r="E7" s="178"/>
      <c r="F7" s="88">
        <v>24169</v>
      </c>
      <c r="G7" s="45" t="s">
        <v>15</v>
      </c>
      <c r="H7" s="178"/>
      <c r="I7" s="174"/>
      <c r="J7" s="88">
        <v>24169</v>
      </c>
      <c r="K7" s="45" t="s">
        <v>15</v>
      </c>
    </row>
    <row r="8" spans="1:2" ht="15">
      <c r="A8" s="10"/>
      <c r="B8" s="10"/>
    </row>
    <row r="10" spans="3:9" ht="12.75">
      <c r="C10" s="6"/>
      <c r="D10" s="6"/>
      <c r="I10" s="6"/>
    </row>
    <row r="11" ht="12.75">
      <c r="C11" s="6"/>
    </row>
  </sheetData>
  <mergeCells count="18">
    <mergeCell ref="J5:K5"/>
    <mergeCell ref="A3:A4"/>
    <mergeCell ref="B3:B5"/>
    <mergeCell ref="D3:D4"/>
    <mergeCell ref="E3:E4"/>
    <mergeCell ref="A1:K1"/>
    <mergeCell ref="A2:K2"/>
    <mergeCell ref="I3:I4"/>
    <mergeCell ref="J3:K4"/>
    <mergeCell ref="F3:G4"/>
    <mergeCell ref="A6:A7"/>
    <mergeCell ref="I6:I7"/>
    <mergeCell ref="C6:C7"/>
    <mergeCell ref="H6:H7"/>
    <mergeCell ref="B6:B7"/>
    <mergeCell ref="D6:D7"/>
    <mergeCell ref="E6:E7"/>
    <mergeCell ref="F5:G5"/>
  </mergeCells>
  <printOptions horizontalCentered="1"/>
  <pageMargins left="0.53" right="0.51" top="0.69" bottom="0.31496062992125984" header="0.1968503937007874" footer="0.196850393700787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5" zoomScaleNormal="75" workbookViewId="0" topLeftCell="A1">
      <selection activeCell="G9" sqref="G9"/>
    </sheetView>
  </sheetViews>
  <sheetFormatPr defaultColWidth="9.140625" defaultRowHeight="12.75"/>
  <cols>
    <col min="1" max="1" width="46.00390625" style="1" customWidth="1"/>
    <col min="2" max="2" width="23.28125" style="17" customWidth="1"/>
    <col min="3" max="3" width="23.28125" style="17" hidden="1" customWidth="1"/>
    <col min="4" max="4" width="24.7109375" style="1" customWidth="1"/>
    <col min="5" max="6" width="23.57421875" style="1" customWidth="1"/>
    <col min="7" max="7" width="23.57421875" style="17" customWidth="1"/>
    <col min="8" max="8" width="26.140625" style="16" customWidth="1"/>
    <col min="9" max="9" width="26.140625" style="16" hidden="1" customWidth="1"/>
    <col min="10" max="10" width="25.421875" style="16" customWidth="1"/>
    <col min="11" max="11" width="25.00390625" style="17" customWidth="1"/>
    <col min="12" max="12" width="23.8515625" style="17" customWidth="1"/>
    <col min="13" max="13" width="24.140625" style="1" customWidth="1"/>
    <col min="14" max="16384" width="9.140625" style="1" customWidth="1"/>
  </cols>
  <sheetData>
    <row r="1" spans="1:13" ht="20.25">
      <c r="A1" s="128" t="s">
        <v>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37.5" customHeight="1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s="13" customFormat="1" ht="36.75" customHeight="1">
      <c r="A3" s="191" t="s">
        <v>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2" ht="18" customHeight="1" thickBot="1">
      <c r="A4" s="14"/>
      <c r="B4" s="18"/>
      <c r="C4" s="18"/>
      <c r="D4" s="14"/>
      <c r="E4" s="14"/>
      <c r="F4" s="14"/>
      <c r="G4" s="18"/>
      <c r="K4" s="18"/>
      <c r="L4" s="18"/>
    </row>
    <row r="5" spans="1:13" ht="68.25" customHeight="1">
      <c r="A5" s="139" t="s">
        <v>48</v>
      </c>
      <c r="B5" s="189" t="s">
        <v>46</v>
      </c>
      <c r="C5" s="92" t="s">
        <v>37</v>
      </c>
      <c r="D5" s="21" t="s">
        <v>41</v>
      </c>
      <c r="E5" s="22" t="s">
        <v>19</v>
      </c>
      <c r="F5" s="30" t="s">
        <v>9</v>
      </c>
      <c r="G5" s="30" t="s">
        <v>43</v>
      </c>
      <c r="H5" s="33" t="s">
        <v>45</v>
      </c>
      <c r="I5" s="94" t="s">
        <v>38</v>
      </c>
      <c r="J5" s="37" t="s">
        <v>42</v>
      </c>
      <c r="K5" s="22" t="s">
        <v>19</v>
      </c>
      <c r="L5" s="27" t="s">
        <v>9</v>
      </c>
      <c r="M5" s="33" t="s">
        <v>44</v>
      </c>
    </row>
    <row r="6" spans="1:13" ht="27" customHeight="1">
      <c r="A6" s="188"/>
      <c r="B6" s="190"/>
      <c r="C6" s="93" t="s">
        <v>47</v>
      </c>
      <c r="D6" s="23" t="s">
        <v>0</v>
      </c>
      <c r="E6" s="52" t="s">
        <v>0</v>
      </c>
      <c r="F6" s="53" t="s">
        <v>0</v>
      </c>
      <c r="G6" s="53" t="s">
        <v>0</v>
      </c>
      <c r="H6" s="34" t="s">
        <v>0</v>
      </c>
      <c r="I6" s="95" t="s">
        <v>47</v>
      </c>
      <c r="J6" s="54" t="s">
        <v>0</v>
      </c>
      <c r="K6" s="52" t="s">
        <v>0</v>
      </c>
      <c r="L6" s="55" t="s">
        <v>0</v>
      </c>
      <c r="M6" s="34" t="s">
        <v>0</v>
      </c>
    </row>
    <row r="7" spans="1:13" ht="42.75" customHeight="1">
      <c r="A7" s="114" t="s">
        <v>51</v>
      </c>
      <c r="B7" s="58">
        <v>105.4008</v>
      </c>
      <c r="C7" s="58">
        <v>49.772600000000004</v>
      </c>
      <c r="D7" s="47">
        <v>28543.6612</v>
      </c>
      <c r="E7" s="48">
        <v>3569</v>
      </c>
      <c r="F7" s="49">
        <v>6925.61</v>
      </c>
      <c r="G7" s="49">
        <f>21.8*12</f>
        <v>261.6</v>
      </c>
      <c r="H7" s="50">
        <f>SUM(D7:G7)</f>
        <v>39299.871199999994</v>
      </c>
      <c r="I7" s="58">
        <v>118.2567698</v>
      </c>
      <c r="J7" s="46">
        <v>29627.071237599997</v>
      </c>
      <c r="K7" s="48">
        <v>3569</v>
      </c>
      <c r="L7" s="51">
        <v>6925.61</v>
      </c>
      <c r="M7" s="50">
        <f>SUM(J7:L7)</f>
        <v>40121.6812376</v>
      </c>
    </row>
    <row r="8" spans="1:13" ht="71.25" customHeight="1">
      <c r="A8" s="115" t="s">
        <v>52</v>
      </c>
      <c r="B8" s="59">
        <v>105.4008</v>
      </c>
      <c r="C8" s="59">
        <v>49.772600000000004</v>
      </c>
      <c r="D8" s="24">
        <v>28543.6612</v>
      </c>
      <c r="E8" s="20">
        <v>7125</v>
      </c>
      <c r="F8" s="31">
        <v>6925.61</v>
      </c>
      <c r="G8" s="49">
        <f>21.8*12</f>
        <v>261.6</v>
      </c>
      <c r="H8" s="35">
        <f aca="true" t="shared" si="0" ref="H8:H16">SUM(D8:G8)</f>
        <v>42855.8712</v>
      </c>
      <c r="I8" s="59">
        <v>118.2567698</v>
      </c>
      <c r="J8" s="38">
        <v>29627.071237599997</v>
      </c>
      <c r="K8" s="20">
        <v>7125</v>
      </c>
      <c r="L8" s="28">
        <v>6925.61</v>
      </c>
      <c r="M8" s="35">
        <f aca="true" t="shared" si="1" ref="M8:M16">SUM(J8:L8)</f>
        <v>43677.6812376</v>
      </c>
    </row>
    <row r="9" spans="1:13" ht="42" customHeight="1">
      <c r="A9" s="116" t="s">
        <v>20</v>
      </c>
      <c r="B9" s="59">
        <v>105.4008</v>
      </c>
      <c r="C9" s="59">
        <v>49.772600000000004</v>
      </c>
      <c r="D9" s="24">
        <v>28543.6612</v>
      </c>
      <c r="E9" s="20">
        <v>14590</v>
      </c>
      <c r="F9" s="31">
        <v>6925.61</v>
      </c>
      <c r="G9" s="49">
        <f>21.8*12</f>
        <v>261.6</v>
      </c>
      <c r="H9" s="35">
        <f t="shared" si="0"/>
        <v>50320.8712</v>
      </c>
      <c r="I9" s="59">
        <v>118.2567698</v>
      </c>
      <c r="J9" s="38">
        <v>29627.071237599997</v>
      </c>
      <c r="K9" s="20">
        <v>14590</v>
      </c>
      <c r="L9" s="28">
        <v>6925.61</v>
      </c>
      <c r="M9" s="35">
        <f t="shared" si="1"/>
        <v>51142.6812376</v>
      </c>
    </row>
    <row r="10" spans="1:13" ht="42" customHeight="1">
      <c r="A10" s="116" t="s">
        <v>21</v>
      </c>
      <c r="B10" s="59">
        <v>138.914294799384</v>
      </c>
      <c r="C10" s="59">
        <v>65.598416988598</v>
      </c>
      <c r="D10" s="24">
        <v>39175.95593699117</v>
      </c>
      <c r="E10" s="20">
        <v>9306</v>
      </c>
      <c r="F10" s="31">
        <v>7571.23</v>
      </c>
      <c r="G10" s="31">
        <f>28.73*12</f>
        <v>344.76</v>
      </c>
      <c r="H10" s="35">
        <f t="shared" si="0"/>
        <v>56397.94593699117</v>
      </c>
      <c r="I10" s="59">
        <v>116.61469175367179</v>
      </c>
      <c r="J10" s="38">
        <v>40132.91123417206</v>
      </c>
      <c r="K10" s="20">
        <v>9306</v>
      </c>
      <c r="L10" s="28">
        <v>7571.23</v>
      </c>
      <c r="M10" s="35">
        <f t="shared" si="1"/>
        <v>57010.14123417206</v>
      </c>
    </row>
    <row r="11" spans="1:13" ht="42" customHeight="1">
      <c r="A11" s="116" t="s">
        <v>22</v>
      </c>
      <c r="B11" s="59">
        <v>138.914294799384</v>
      </c>
      <c r="C11" s="59">
        <v>65.598416988598</v>
      </c>
      <c r="D11" s="24">
        <v>39175.95593699117</v>
      </c>
      <c r="E11" s="20">
        <v>12080</v>
      </c>
      <c r="F11" s="31">
        <v>7571.23</v>
      </c>
      <c r="G11" s="31">
        <f>28.73*12</f>
        <v>344.76</v>
      </c>
      <c r="H11" s="35">
        <f t="shared" si="0"/>
        <v>59171.94593699117</v>
      </c>
      <c r="I11" s="59">
        <v>116.61469175367179</v>
      </c>
      <c r="J11" s="38">
        <v>40132.91123417206</v>
      </c>
      <c r="K11" s="20">
        <v>12080</v>
      </c>
      <c r="L11" s="28">
        <v>7571.23</v>
      </c>
      <c r="M11" s="35">
        <f t="shared" si="1"/>
        <v>59784.14123417206</v>
      </c>
    </row>
    <row r="12" spans="1:13" ht="42" customHeight="1">
      <c r="A12" s="116" t="s">
        <v>23</v>
      </c>
      <c r="B12" s="59">
        <v>138.914294799384</v>
      </c>
      <c r="C12" s="59">
        <v>65.598416988598</v>
      </c>
      <c r="D12" s="24">
        <v>39175.95593699117</v>
      </c>
      <c r="E12" s="20">
        <v>15371</v>
      </c>
      <c r="F12" s="31">
        <v>7571.23</v>
      </c>
      <c r="G12" s="31">
        <f>28.73*12</f>
        <v>344.76</v>
      </c>
      <c r="H12" s="35">
        <f t="shared" si="0"/>
        <v>62462.94593699117</v>
      </c>
      <c r="I12" s="59">
        <v>116.61469175367179</v>
      </c>
      <c r="J12" s="38">
        <v>40132.91123417206</v>
      </c>
      <c r="K12" s="20">
        <v>15371</v>
      </c>
      <c r="L12" s="28">
        <v>7571.23</v>
      </c>
      <c r="M12" s="35">
        <f t="shared" si="1"/>
        <v>63075.14123417206</v>
      </c>
    </row>
    <row r="13" spans="1:13" ht="42" customHeight="1">
      <c r="A13" s="116" t="s">
        <v>24</v>
      </c>
      <c r="B13" s="59">
        <v>138.914294799384</v>
      </c>
      <c r="C13" s="59">
        <v>65.598416988598</v>
      </c>
      <c r="D13" s="24">
        <v>39175.95593699117</v>
      </c>
      <c r="E13" s="20">
        <v>23051</v>
      </c>
      <c r="F13" s="31">
        <v>7571.23</v>
      </c>
      <c r="G13" s="31">
        <f>28.73*12</f>
        <v>344.76</v>
      </c>
      <c r="H13" s="35">
        <f t="shared" si="0"/>
        <v>70142.94593699116</v>
      </c>
      <c r="I13" s="59">
        <v>116.61469175367179</v>
      </c>
      <c r="J13" s="38">
        <v>40132.91123417206</v>
      </c>
      <c r="K13" s="20">
        <v>23051</v>
      </c>
      <c r="L13" s="28">
        <v>7571.23</v>
      </c>
      <c r="M13" s="35">
        <f t="shared" si="1"/>
        <v>70755.14123417206</v>
      </c>
    </row>
    <row r="14" spans="1:13" ht="42" customHeight="1">
      <c r="A14" s="116" t="s">
        <v>25</v>
      </c>
      <c r="B14" s="59">
        <v>138.914294799384</v>
      </c>
      <c r="C14" s="59">
        <v>65.598416988598</v>
      </c>
      <c r="D14" s="24">
        <v>39175.95593699117</v>
      </c>
      <c r="E14" s="20">
        <v>29633</v>
      </c>
      <c r="F14" s="31">
        <v>7571.23</v>
      </c>
      <c r="G14" s="31">
        <f>28.73*12</f>
        <v>344.76</v>
      </c>
      <c r="H14" s="35">
        <f t="shared" si="0"/>
        <v>76724.94593699116</v>
      </c>
      <c r="I14" s="59">
        <v>116.61469175367179</v>
      </c>
      <c r="J14" s="38">
        <v>40132.91123417206</v>
      </c>
      <c r="K14" s="20">
        <v>29633</v>
      </c>
      <c r="L14" s="28">
        <v>7571.23</v>
      </c>
      <c r="M14" s="35">
        <f t="shared" si="1"/>
        <v>77337.14123417206</v>
      </c>
    </row>
    <row r="15" spans="1:13" ht="42" customHeight="1">
      <c r="A15" s="116" t="s">
        <v>50</v>
      </c>
      <c r="B15" s="59">
        <v>105.4008</v>
      </c>
      <c r="C15" s="59">
        <v>49.772600000000004</v>
      </c>
      <c r="D15" s="24">
        <v>28543.6612</v>
      </c>
      <c r="E15" s="20">
        <v>14590</v>
      </c>
      <c r="F15" s="31">
        <v>6925.61</v>
      </c>
      <c r="G15" s="49">
        <f>21.8*12</f>
        <v>261.6</v>
      </c>
      <c r="H15" s="35">
        <f t="shared" si="0"/>
        <v>50320.8712</v>
      </c>
      <c r="I15" s="59">
        <v>118.2567698</v>
      </c>
      <c r="J15" s="38">
        <v>29627.071237599997</v>
      </c>
      <c r="K15" s="20">
        <v>14590</v>
      </c>
      <c r="L15" s="28">
        <v>6925.61</v>
      </c>
      <c r="M15" s="35">
        <f t="shared" si="1"/>
        <v>51142.6812376</v>
      </c>
    </row>
    <row r="16" spans="1:13" ht="42" customHeight="1" thickBot="1">
      <c r="A16" s="117" t="s">
        <v>49</v>
      </c>
      <c r="B16" s="60">
        <v>138.914294799384</v>
      </c>
      <c r="C16" s="60">
        <v>65.598416988598</v>
      </c>
      <c r="D16" s="25">
        <v>39175.95593699117</v>
      </c>
      <c r="E16" s="26">
        <v>12080</v>
      </c>
      <c r="F16" s="32">
        <v>7571.23</v>
      </c>
      <c r="G16" s="32">
        <f>28.73*12</f>
        <v>344.76</v>
      </c>
      <c r="H16" s="36">
        <f t="shared" si="0"/>
        <v>59171.94593699117</v>
      </c>
      <c r="I16" s="60">
        <v>116.61469175367179</v>
      </c>
      <c r="J16" s="39">
        <v>40132.91123417206</v>
      </c>
      <c r="K16" s="26">
        <v>12080</v>
      </c>
      <c r="L16" s="29">
        <v>7571.23</v>
      </c>
      <c r="M16" s="36">
        <f t="shared" si="1"/>
        <v>59784.14123417206</v>
      </c>
    </row>
  </sheetData>
  <mergeCells count="5">
    <mergeCell ref="A5:A6"/>
    <mergeCell ref="A1:M1"/>
    <mergeCell ref="B5:B6"/>
    <mergeCell ref="A2:M2"/>
    <mergeCell ref="A3:M3"/>
  </mergeCells>
  <printOptions horizontalCentered="1"/>
  <pageMargins left="0.43" right="0.25" top="0.37" bottom="0.2755905511811024" header="0.15748031496062992" footer="0.15748031496062992"/>
  <pageSetup fitToHeight="1" fitToWidth="1" horizontalDpi="600" verticalDpi="600" orientation="landscape" paperSize="9" scale="49" r:id="rId1"/>
  <ignoredErrors>
    <ignoredError sqref="G15" formula="1"/>
    <ignoredError sqref="M7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Gigliola Vivaldi</dc:creator>
  <cp:keywords/>
  <dc:description/>
  <cp:lastModifiedBy>pr34689</cp:lastModifiedBy>
  <cp:lastPrinted>2016-12-29T11:20:07Z</cp:lastPrinted>
  <dcterms:created xsi:type="dcterms:W3CDTF">2005-08-29T09:33:21Z</dcterms:created>
  <dcterms:modified xsi:type="dcterms:W3CDTF">2019-01-18T12:59:06Z</dcterms:modified>
  <cp:category/>
  <cp:version/>
  <cp:contentType/>
  <cp:contentStatus/>
</cp:coreProperties>
</file>